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7715" windowHeight="11265"/>
  </bookViews>
  <sheets>
    <sheet name="DSO Accounts" sheetId="1" r:id="rId1"/>
    <sheet name="Balance sheet" sheetId="2" r:id="rId2"/>
    <sheet name="Prod Co account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0" i="3" l="1"/>
  <c r="C10" i="3"/>
  <c r="C13" i="3" s="1"/>
  <c r="B17" i="2" l="1"/>
  <c r="C42" i="1"/>
  <c r="B12" i="2"/>
  <c r="G30" i="1"/>
  <c r="C32" i="1" s="1"/>
  <c r="C30" i="1"/>
  <c r="C34" i="1" l="1"/>
  <c r="C17" i="2"/>
  <c r="C12" i="2"/>
  <c r="D42" i="1"/>
  <c r="H25" i="1"/>
  <c r="H23" i="1"/>
  <c r="H9" i="1"/>
  <c r="H8" i="1"/>
  <c r="H5" i="1"/>
  <c r="D15" i="1"/>
  <c r="D14" i="1"/>
  <c r="D30" i="1" l="1"/>
  <c r="H30" i="1"/>
  <c r="D32" i="1" l="1"/>
  <c r="D34" i="1" s="1"/>
</calcChain>
</file>

<file path=xl/sharedStrings.xml><?xml version="1.0" encoding="utf-8"?>
<sst xmlns="http://schemas.openxmlformats.org/spreadsheetml/2006/main" count="95" uniqueCount="71">
  <si>
    <t>Income</t>
  </si>
  <si>
    <t>Item</t>
  </si>
  <si>
    <t>12 months ended 31 Aug 2018</t>
  </si>
  <si>
    <t>Subs</t>
  </si>
  <si>
    <t>autumn</t>
  </si>
  <si>
    <t>spring</t>
  </si>
  <si>
    <t>summer</t>
  </si>
  <si>
    <t>Concert tickets</t>
  </si>
  <si>
    <t>Gift Aid</t>
  </si>
  <si>
    <t>Tea money</t>
  </si>
  <si>
    <t>Amazon</t>
  </si>
  <si>
    <t>Interest</t>
  </si>
  <si>
    <t>Expenditure</t>
  </si>
  <si>
    <t>Rehearsal venue</t>
  </si>
  <si>
    <t>Concert venue</t>
  </si>
  <si>
    <t>Piano hire and tuning</t>
  </si>
  <si>
    <t>Leader</t>
  </si>
  <si>
    <t>Specialists</t>
  </si>
  <si>
    <t>Music hire</t>
  </si>
  <si>
    <t>Soloists</t>
  </si>
  <si>
    <t>Extras</t>
  </si>
  <si>
    <t>Making Music/Insurance/PRS</t>
  </si>
  <si>
    <t>Programmes, publicity, website</t>
  </si>
  <si>
    <t>Concert drinks</t>
  </si>
  <si>
    <t>Bank charges</t>
  </si>
  <si>
    <t>Total income</t>
  </si>
  <si>
    <t>Total expenditure</t>
  </si>
  <si>
    <t>Balance b/f</t>
  </si>
  <si>
    <t>Balance c/f</t>
  </si>
  <si>
    <t>Dulwich Symphony Orchestra Education fund</t>
  </si>
  <si>
    <t xml:space="preserve">No expenditure </t>
  </si>
  <si>
    <t>Balance Sheet</t>
  </si>
  <si>
    <t>Assets</t>
  </si>
  <si>
    <t>Bank accounts:</t>
  </si>
  <si>
    <t>CAF Bank</t>
  </si>
  <si>
    <t>The Affirmative Deposit Fund for Charities</t>
  </si>
  <si>
    <t>Shawbrook Bank</t>
  </si>
  <si>
    <t>Total Assets</t>
  </si>
  <si>
    <t>Representing</t>
  </si>
  <si>
    <t>General Fund</t>
  </si>
  <si>
    <t>Education Fund</t>
  </si>
  <si>
    <t>In connection with my examination I am of the opinion that;</t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</si>
  <si>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proper accounting records have been kept,</t>
    </r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</si>
  <si>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the Accounts accord with those accounting records,</t>
    </r>
  </si>
  <si>
    <t>At 31.8.2018</t>
  </si>
  <si>
    <r>
      <t>3)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there are no other matters to which attention should be drawn in order to enable a       proper understanding of the Accounts.</t>
    </r>
  </si>
  <si>
    <t>Signed:</t>
  </si>
  <si>
    <t>L N Whittingham BA FCA</t>
  </si>
  <si>
    <t>Independent Examiner</t>
  </si>
  <si>
    <t>Musical Director</t>
  </si>
  <si>
    <t>Misc</t>
  </si>
  <si>
    <t>Production company</t>
  </si>
  <si>
    <t>Dulwich Symphony Orchestra Accounts for the 12 months ended 31.8.19</t>
  </si>
  <si>
    <t>12 months ended 31 Aug 2019</t>
  </si>
  <si>
    <t>Balance b/f 31.8.18</t>
  </si>
  <si>
    <t>At 31.8.2019</t>
  </si>
  <si>
    <r>
      <t>Independent Examiner’s Report on the Accounts for the year ended 31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>August 2019 for the Dulwich Symphony Orchestra</t>
    </r>
  </si>
  <si>
    <r>
      <t>Dulwich Symphony Orchestra Accounts for the 12 months ended 31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August 2019</t>
    </r>
  </si>
  <si>
    <t>Surplus for year</t>
  </si>
  <si>
    <t>Dulwich Orchestral Productions Ltd</t>
  </si>
  <si>
    <t>Accounts for the year ended 31 August  2019</t>
  </si>
  <si>
    <t>Loan from DSO</t>
  </si>
  <si>
    <t>Share capital</t>
  </si>
  <si>
    <t>Deposits for concert venue</t>
  </si>
  <si>
    <t>Total</t>
  </si>
  <si>
    <t>Prepayment</t>
  </si>
  <si>
    <t>Account Fee</t>
  </si>
  <si>
    <t>Making Music account fee</t>
  </si>
  <si>
    <t>HSBC Bank A/c</t>
  </si>
  <si>
    <t>Balance Sheet at 31.8.2019</t>
  </si>
  <si>
    <t>Date:  15.10.19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</si>
</sst>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2" xfId="0" applyFont="1" applyBorder="1"/>
    <xf numFmtId="0" fontId="6" fillId="0" borderId="3" xfId="0" applyFont="1" applyFill="1" applyBorder="1"/>
    <xf numFmtId="0" fontId="2" fillId="0" borderId="1" xfId="0" applyFont="1" applyBorder="1"/>
    <xf numFmtId="165" fontId="2" fillId="0" borderId="1" xfId="0" applyNumberFormat="1" applyFont="1" applyBorder="1"/>
    <xf numFmtId="44" fontId="0" fillId="0" borderId="1" xfId="1" applyFont="1" applyBorder="1"/>
    <xf numFmtId="0" fontId="2" fillId="0" borderId="0" xfId="0" applyFont="1" applyAlignment="1">
      <alignment vertical="center"/>
    </xf>
    <xf numFmtId="165" fontId="2" fillId="0" borderId="0" xfId="0" applyNumberFormat="1" applyFont="1"/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vertical="center"/>
    </xf>
    <xf numFmtId="165" fontId="0" fillId="0" borderId="1" xfId="0" applyNumberFormat="1" applyBorder="1"/>
    <xf numFmtId="44" fontId="2" fillId="0" borderId="1" xfId="1" applyFont="1" applyBorder="1"/>
    <xf numFmtId="44" fontId="2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1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/>
    <xf numFmtId="164" fontId="9" fillId="0" borderId="1" xfId="0" applyNumberFormat="1" applyFont="1" applyBorder="1"/>
    <xf numFmtId="165" fontId="9" fillId="0" borderId="1" xfId="0" applyNumberFormat="1" applyFont="1" applyBorder="1"/>
    <xf numFmtId="165" fontId="9" fillId="0" borderId="0" xfId="0" applyNumberFormat="1" applyFont="1" applyBorder="1"/>
    <xf numFmtId="44" fontId="9" fillId="0" borderId="1" xfId="1" applyFont="1" applyBorder="1"/>
    <xf numFmtId="164" fontId="4" fillId="0" borderId="2" xfId="0" applyNumberFormat="1" applyFont="1" applyFill="1" applyBorder="1"/>
    <xf numFmtId="0" fontId="0" fillId="0" borderId="1" xfId="0" applyFont="1" applyBorder="1"/>
    <xf numFmtId="0" fontId="0" fillId="0" borderId="0" xfId="0" applyFont="1"/>
    <xf numFmtId="164" fontId="5" fillId="0" borderId="1" xfId="0" applyNumberFormat="1" applyFont="1" applyFill="1" applyBorder="1"/>
    <xf numFmtId="0" fontId="0" fillId="0" borderId="1" xfId="0" applyFont="1" applyBorder="1" applyAlignment="1">
      <alignment horizontal="right"/>
    </xf>
    <xf numFmtId="44" fontId="0" fillId="0" borderId="1" xfId="1" applyFont="1" applyBorder="1" applyAlignment="1">
      <alignment horizontal="right"/>
    </xf>
    <xf numFmtId="164" fontId="5" fillId="0" borderId="1" xfId="0" applyNumberFormat="1" applyFont="1" applyBorder="1"/>
    <xf numFmtId="0" fontId="0" fillId="0" borderId="1" xfId="0" applyFont="1" applyBorder="1" applyAlignment="1">
      <alignment wrapText="1"/>
    </xf>
    <xf numFmtId="44" fontId="3" fillId="0" borderId="2" xfId="1" applyFont="1" applyBorder="1"/>
    <xf numFmtId="44" fontId="6" fillId="0" borderId="3" xfId="1" applyFont="1" applyFill="1" applyBorder="1"/>
    <xf numFmtId="44" fontId="2" fillId="0" borderId="1" xfId="1" applyFont="1" applyFill="1" applyBorder="1"/>
    <xf numFmtId="44" fontId="0" fillId="0" borderId="1" xfId="1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2" fillId="0" borderId="0" xfId="1" applyFont="1" applyBorder="1"/>
    <xf numFmtId="164" fontId="9" fillId="0" borderId="0" xfId="0" applyNumberFormat="1" applyFont="1" applyBorder="1"/>
    <xf numFmtId="0" fontId="6" fillId="0" borderId="0" xfId="0" applyFont="1" applyFill="1" applyBorder="1"/>
    <xf numFmtId="44" fontId="6" fillId="0" borderId="0" xfId="1" applyFont="1" applyFill="1" applyBorder="1"/>
    <xf numFmtId="164" fontId="10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6" fillId="0" borderId="4" xfId="0" applyFont="1" applyBorder="1" applyAlignment="1"/>
    <xf numFmtId="0" fontId="6" fillId="0" borderId="5" xfId="0" applyFont="1" applyBorder="1" applyAlignment="1"/>
    <xf numFmtId="0" fontId="3" fillId="0" borderId="0" xfId="0" applyFont="1"/>
    <xf numFmtId="0" fontId="4" fillId="0" borderId="0" xfId="0" applyFont="1"/>
    <xf numFmtId="0" fontId="10" fillId="0" borderId="0" xfId="0" applyFont="1"/>
    <xf numFmtId="0" fontId="3" fillId="0" borderId="5" xfId="0" applyFont="1" applyBorder="1"/>
    <xf numFmtId="0" fontId="3" fillId="0" borderId="6" xfId="0" applyFont="1" applyBorder="1"/>
    <xf numFmtId="44" fontId="0" fillId="0" borderId="0" xfId="1" applyFont="1"/>
    <xf numFmtId="44" fontId="0" fillId="0" borderId="1" xfId="0" applyNumberFormat="1" applyBorder="1"/>
    <xf numFmtId="0" fontId="6" fillId="0" borderId="7" xfId="0" applyFont="1" applyBorder="1"/>
    <xf numFmtId="44" fontId="6" fillId="0" borderId="8" xfId="1" applyFont="1" applyBorder="1"/>
    <xf numFmtId="164" fontId="10" fillId="0" borderId="9" xfId="0" applyNumberFormat="1" applyFont="1" applyBorder="1"/>
    <xf numFmtId="0" fontId="5" fillId="0" borderId="1" xfId="0" applyFont="1" applyBorder="1"/>
    <xf numFmtId="0" fontId="2" fillId="0" borderId="4" xfId="0" applyFont="1" applyFill="1" applyBorder="1"/>
    <xf numFmtId="0" fontId="2" fillId="0" borderId="5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%202017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payments 2017 - 18"/>
      <sheetName val="Income and Expenditure 2017-18"/>
      <sheetName val="Subs"/>
      <sheetName val="Reference"/>
      <sheetName val="Conductor"/>
      <sheetName val="Music"/>
      <sheetName val="Extras"/>
      <sheetName val="Concert breakdown"/>
    </sheetNames>
    <sheetDataSet>
      <sheetData sheetId="0">
        <row r="263">
          <cell r="K263">
            <v>311.22000000000003</v>
          </cell>
          <cell r="M263">
            <v>124.06</v>
          </cell>
          <cell r="N263">
            <v>4095</v>
          </cell>
          <cell r="O263">
            <v>2700</v>
          </cell>
          <cell r="S263">
            <v>2121.6</v>
          </cell>
          <cell r="X263">
            <v>370.06</v>
          </cell>
          <cell r="Z263">
            <v>469.05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abSelected="1" topLeftCell="A16" workbookViewId="0">
      <selection activeCell="K15" sqref="K15"/>
    </sheetView>
  </sheetViews>
  <sheetFormatPr defaultRowHeight="15" x14ac:dyDescent="0.25"/>
  <cols>
    <col min="1" max="1" width="4.28515625" customWidth="1"/>
    <col min="2" max="2" width="16.7109375" customWidth="1"/>
    <col min="3" max="3" width="12.85546875" customWidth="1"/>
    <col min="4" max="4" width="11.5703125" style="25" customWidth="1"/>
    <col min="5" max="5" width="3.85546875" customWidth="1"/>
    <col min="6" max="6" width="23.140625" customWidth="1"/>
    <col min="7" max="7" width="12.42578125" customWidth="1"/>
    <col min="8" max="8" width="11.5703125" style="25" customWidth="1"/>
  </cols>
  <sheetData>
    <row r="1" spans="2:8" s="52" customFormat="1" ht="16.5" thickBot="1" x14ac:dyDescent="0.3">
      <c r="B1" s="50" t="s">
        <v>52</v>
      </c>
      <c r="C1" s="51"/>
      <c r="D1" s="51"/>
      <c r="E1" s="55"/>
      <c r="F1" s="56"/>
      <c r="H1" s="53"/>
    </row>
    <row r="2" spans="2:8" s="52" customFormat="1" ht="15.75" x14ac:dyDescent="0.25">
      <c r="B2" s="49" t="s">
        <v>39</v>
      </c>
      <c r="D2" s="53"/>
      <c r="H2" s="53"/>
    </row>
    <row r="3" spans="2:8" s="49" customFormat="1" ht="15.75" x14ac:dyDescent="0.25">
      <c r="B3" s="49" t="s">
        <v>0</v>
      </c>
      <c r="D3" s="54"/>
      <c r="F3" s="49" t="s">
        <v>12</v>
      </c>
      <c r="H3" s="54"/>
    </row>
    <row r="4" spans="2:8" ht="45" x14ac:dyDescent="0.25">
      <c r="B4" s="31" t="s">
        <v>1</v>
      </c>
      <c r="C4" s="37" t="s">
        <v>53</v>
      </c>
      <c r="D4" s="4" t="s">
        <v>2</v>
      </c>
      <c r="E4" s="32"/>
      <c r="F4" s="31" t="s">
        <v>1</v>
      </c>
      <c r="G4" s="37" t="s">
        <v>53</v>
      </c>
      <c r="H4" s="4" t="s">
        <v>2</v>
      </c>
    </row>
    <row r="5" spans="2:8" x14ac:dyDescent="0.25">
      <c r="B5" s="31" t="s">
        <v>3</v>
      </c>
      <c r="C5" s="31"/>
      <c r="D5" s="33"/>
      <c r="E5" s="32"/>
      <c r="F5" s="31" t="s">
        <v>13</v>
      </c>
      <c r="G5" s="9">
        <v>2287.1999999999998</v>
      </c>
      <c r="H5" s="33">
        <f>'[1]Bank payments 2017 - 18'!$S$263</f>
        <v>2121.6</v>
      </c>
    </row>
    <row r="6" spans="2:8" x14ac:dyDescent="0.25">
      <c r="B6" s="34" t="s">
        <v>4</v>
      </c>
      <c r="C6" s="35">
        <v>3875</v>
      </c>
      <c r="D6" s="33">
        <v>3775</v>
      </c>
      <c r="E6" s="32"/>
      <c r="F6" s="31" t="s">
        <v>14</v>
      </c>
      <c r="G6" s="9">
        <v>426.25</v>
      </c>
      <c r="H6" s="33">
        <v>1688.5</v>
      </c>
    </row>
    <row r="7" spans="2:8" x14ac:dyDescent="0.25">
      <c r="B7" s="34" t="s">
        <v>5</v>
      </c>
      <c r="C7" s="35">
        <v>3435</v>
      </c>
      <c r="D7" s="33">
        <v>3871</v>
      </c>
      <c r="E7" s="32"/>
      <c r="F7" s="31" t="s">
        <v>15</v>
      </c>
      <c r="G7" s="9">
        <v>521.45000000000005</v>
      </c>
      <c r="H7" s="33">
        <v>340</v>
      </c>
    </row>
    <row r="8" spans="2:8" x14ac:dyDescent="0.25">
      <c r="B8" s="34" t="s">
        <v>6</v>
      </c>
      <c r="C8" s="35">
        <v>3595</v>
      </c>
      <c r="D8" s="36">
        <v>3167.5</v>
      </c>
      <c r="E8" s="32"/>
      <c r="F8" s="31" t="s">
        <v>49</v>
      </c>
      <c r="G8" s="9">
        <v>4488.25</v>
      </c>
      <c r="H8" s="33">
        <f>'[1]Bank payments 2017 - 18'!$N$263</f>
        <v>4095</v>
      </c>
    </row>
    <row r="9" spans="2:8" x14ac:dyDescent="0.25">
      <c r="B9" s="31" t="s">
        <v>7</v>
      </c>
      <c r="C9" s="9"/>
      <c r="D9" s="33"/>
      <c r="E9" s="32"/>
      <c r="F9" s="31" t="s">
        <v>16</v>
      </c>
      <c r="G9" s="9">
        <v>2835</v>
      </c>
      <c r="H9" s="33">
        <f>'[1]Bank payments 2017 - 18'!$O$263</f>
        <v>2700</v>
      </c>
    </row>
    <row r="10" spans="2:8" x14ac:dyDescent="0.25">
      <c r="B10" s="34" t="s">
        <v>4</v>
      </c>
      <c r="C10" s="35">
        <v>2461.0500000000002</v>
      </c>
      <c r="D10" s="36">
        <v>2414.12</v>
      </c>
      <c r="E10" s="32"/>
      <c r="F10" s="31" t="s">
        <v>17</v>
      </c>
      <c r="G10" s="9">
        <v>80</v>
      </c>
      <c r="H10" s="33">
        <v>160</v>
      </c>
    </row>
    <row r="11" spans="2:8" x14ac:dyDescent="0.25">
      <c r="B11" s="34" t="s">
        <v>5</v>
      </c>
      <c r="C11" s="35">
        <v>1474.21</v>
      </c>
      <c r="D11" s="33">
        <v>1021.97</v>
      </c>
      <c r="E11" s="32"/>
      <c r="F11" s="31" t="s">
        <v>18</v>
      </c>
      <c r="G11" s="9"/>
      <c r="H11" s="33"/>
    </row>
    <row r="12" spans="2:8" x14ac:dyDescent="0.25">
      <c r="B12" s="34" t="s">
        <v>6</v>
      </c>
      <c r="C12" s="35">
        <v>1337.83</v>
      </c>
      <c r="D12" s="33">
        <v>1068.0999999999999</v>
      </c>
      <c r="E12" s="32"/>
      <c r="F12" s="34" t="s">
        <v>4</v>
      </c>
      <c r="G12" s="35"/>
      <c r="H12" s="33">
        <v>30.31</v>
      </c>
    </row>
    <row r="13" spans="2:8" x14ac:dyDescent="0.25">
      <c r="B13" s="31" t="s">
        <v>8</v>
      </c>
      <c r="C13" s="9">
        <v>2320</v>
      </c>
      <c r="D13" s="33">
        <v>1856.3</v>
      </c>
      <c r="E13" s="32"/>
      <c r="F13" s="34" t="s">
        <v>5</v>
      </c>
      <c r="G13" s="35">
        <v>965.17</v>
      </c>
      <c r="H13" s="33">
        <v>44.33</v>
      </c>
    </row>
    <row r="14" spans="2:8" x14ac:dyDescent="0.25">
      <c r="B14" s="31" t="s">
        <v>9</v>
      </c>
      <c r="C14" s="9">
        <v>301.52999999999997</v>
      </c>
      <c r="D14" s="36">
        <f>'[1]Bank payments 2017 - 18'!$K$263</f>
        <v>311.22000000000003</v>
      </c>
      <c r="E14" s="32"/>
      <c r="F14" s="34" t="s">
        <v>6</v>
      </c>
      <c r="G14" s="35">
        <v>145.22999999999999</v>
      </c>
      <c r="H14" s="33">
        <v>150.19</v>
      </c>
    </row>
    <row r="15" spans="2:8" x14ac:dyDescent="0.25">
      <c r="B15" s="31" t="s">
        <v>10</v>
      </c>
      <c r="C15" s="9">
        <v>59.35</v>
      </c>
      <c r="D15" s="33">
        <f>'[1]Bank payments 2017 - 18'!$M$263</f>
        <v>124.06</v>
      </c>
      <c r="E15" s="32"/>
      <c r="F15" s="31" t="s">
        <v>19</v>
      </c>
      <c r="G15" s="9"/>
      <c r="H15" s="33"/>
    </row>
    <row r="16" spans="2:8" x14ac:dyDescent="0.25">
      <c r="B16" s="31" t="s">
        <v>11</v>
      </c>
      <c r="C16" s="9">
        <v>40</v>
      </c>
      <c r="D16" s="33">
        <v>39</v>
      </c>
      <c r="E16" s="32"/>
      <c r="F16" s="34" t="s">
        <v>4</v>
      </c>
      <c r="G16" s="35">
        <v>400</v>
      </c>
      <c r="H16" s="33">
        <v>950</v>
      </c>
    </row>
    <row r="17" spans="2:8" x14ac:dyDescent="0.25">
      <c r="B17" s="31"/>
      <c r="C17" s="9"/>
      <c r="D17" s="33"/>
      <c r="E17" s="32"/>
      <c r="F17" s="34" t="s">
        <v>5</v>
      </c>
      <c r="G17" s="35">
        <v>400</v>
      </c>
      <c r="H17" s="33">
        <v>200</v>
      </c>
    </row>
    <row r="18" spans="2:8" x14ac:dyDescent="0.25">
      <c r="B18" s="31"/>
      <c r="C18" s="31"/>
      <c r="D18" s="62"/>
      <c r="E18" s="32"/>
      <c r="F18" s="34" t="s">
        <v>6</v>
      </c>
      <c r="G18" s="35">
        <v>250</v>
      </c>
      <c r="H18" s="33"/>
    </row>
    <row r="19" spans="2:8" x14ac:dyDescent="0.25">
      <c r="B19" s="31"/>
      <c r="C19" s="31"/>
      <c r="D19" s="62"/>
      <c r="E19" s="32"/>
      <c r="F19" s="31" t="s">
        <v>20</v>
      </c>
      <c r="G19" s="9"/>
      <c r="H19" s="33"/>
    </row>
    <row r="20" spans="2:8" x14ac:dyDescent="0.25">
      <c r="B20" s="31"/>
      <c r="C20" s="31"/>
      <c r="D20" s="62"/>
      <c r="E20" s="32"/>
      <c r="F20" s="34" t="s">
        <v>4</v>
      </c>
      <c r="G20" s="35">
        <v>1740</v>
      </c>
      <c r="H20" s="33">
        <v>485</v>
      </c>
    </row>
    <row r="21" spans="2:8" x14ac:dyDescent="0.25">
      <c r="B21" s="31"/>
      <c r="C21" s="31"/>
      <c r="D21" s="62"/>
      <c r="E21" s="32"/>
      <c r="F21" s="34" t="s">
        <v>5</v>
      </c>
      <c r="G21" s="35">
        <v>1080</v>
      </c>
      <c r="H21" s="33">
        <v>1350.2</v>
      </c>
    </row>
    <row r="22" spans="2:8" x14ac:dyDescent="0.25">
      <c r="B22" s="31"/>
      <c r="C22" s="31"/>
      <c r="D22" s="62"/>
      <c r="E22" s="32"/>
      <c r="F22" s="34" t="s">
        <v>6</v>
      </c>
      <c r="G22" s="35">
        <v>380</v>
      </c>
      <c r="H22" s="33">
        <v>1550</v>
      </c>
    </row>
    <row r="23" spans="2:8" ht="30" x14ac:dyDescent="0.25">
      <c r="B23" s="31"/>
      <c r="C23" s="31"/>
      <c r="D23" s="62"/>
      <c r="E23" s="32"/>
      <c r="F23" s="37" t="s">
        <v>21</v>
      </c>
      <c r="G23" s="9">
        <v>291</v>
      </c>
      <c r="H23" s="33">
        <f>'[1]Bank payments 2017 - 18'!$X$263</f>
        <v>370.06</v>
      </c>
    </row>
    <row r="24" spans="2:8" ht="30" x14ac:dyDescent="0.25">
      <c r="B24" s="31"/>
      <c r="C24" s="31"/>
      <c r="D24" s="62"/>
      <c r="E24" s="32"/>
      <c r="F24" s="37" t="s">
        <v>22</v>
      </c>
      <c r="G24" s="9">
        <v>317.47000000000003</v>
      </c>
      <c r="H24" s="33">
        <v>113.98</v>
      </c>
    </row>
    <row r="25" spans="2:8" x14ac:dyDescent="0.25">
      <c r="B25" s="31"/>
      <c r="C25" s="31"/>
      <c r="D25" s="62"/>
      <c r="E25" s="32"/>
      <c r="F25" s="31" t="s">
        <v>23</v>
      </c>
      <c r="G25" s="9">
        <v>340.09</v>
      </c>
      <c r="H25" s="33">
        <f>'[1]Bank payments 2017 - 18'!$Z$263</f>
        <v>469.05</v>
      </c>
    </row>
    <row r="26" spans="2:8" x14ac:dyDescent="0.25">
      <c r="B26" s="31"/>
      <c r="C26" s="31"/>
      <c r="D26" s="62"/>
      <c r="E26" s="32"/>
      <c r="F26" s="31" t="s">
        <v>50</v>
      </c>
      <c r="G26" s="9">
        <v>74.5</v>
      </c>
      <c r="H26" s="33">
        <v>167.5</v>
      </c>
    </row>
    <row r="27" spans="2:8" x14ac:dyDescent="0.25">
      <c r="B27" s="31"/>
      <c r="C27" s="31"/>
      <c r="D27" s="62"/>
      <c r="E27" s="32"/>
      <c r="F27" s="31" t="s">
        <v>51</v>
      </c>
      <c r="G27" s="9">
        <v>1650</v>
      </c>
      <c r="H27" s="33"/>
    </row>
    <row r="28" spans="2:8" x14ac:dyDescent="0.25">
      <c r="B28" s="31"/>
      <c r="C28" s="31"/>
      <c r="D28" s="62"/>
      <c r="E28" s="32"/>
      <c r="F28" s="31" t="s">
        <v>24</v>
      </c>
      <c r="G28" s="9">
        <v>60</v>
      </c>
      <c r="H28" s="33">
        <v>60</v>
      </c>
    </row>
    <row r="29" spans="2:8" ht="16.5" thickBot="1" x14ac:dyDescent="0.3">
      <c r="B29" s="3"/>
      <c r="C29" s="3"/>
      <c r="D29" s="62"/>
      <c r="F29" s="5"/>
      <c r="G29" s="38"/>
      <c r="H29" s="30"/>
    </row>
    <row r="30" spans="2:8" s="49" customFormat="1" ht="16.5" thickBot="1" x14ac:dyDescent="0.3">
      <c r="B30" s="59" t="s">
        <v>25</v>
      </c>
      <c r="C30" s="60">
        <f>SUM(C5:C29)</f>
        <v>18898.969999999994</v>
      </c>
      <c r="D30" s="61">
        <f>SUM(D5:D29)</f>
        <v>17648.27</v>
      </c>
      <c r="E30" s="48"/>
      <c r="F30" s="6" t="s">
        <v>26</v>
      </c>
      <c r="G30" s="39">
        <f>SUM(G5:G29)</f>
        <v>18731.61</v>
      </c>
      <c r="H30" s="47">
        <f>SUM(H5:H29)</f>
        <v>17045.72</v>
      </c>
    </row>
    <row r="31" spans="2:8" s="1" customFormat="1" ht="15.75" x14ac:dyDescent="0.25">
      <c r="B31" s="22"/>
      <c r="C31" s="43"/>
      <c r="D31" s="44"/>
      <c r="E31" s="22"/>
      <c r="F31" s="45"/>
      <c r="G31" s="46"/>
      <c r="H31" s="44"/>
    </row>
    <row r="32" spans="2:8" s="1" customFormat="1" x14ac:dyDescent="0.25">
      <c r="B32" s="7" t="s">
        <v>58</v>
      </c>
      <c r="C32" s="18">
        <f>(C30-G30)</f>
        <v>167.35999999999331</v>
      </c>
      <c r="D32" s="26">
        <f>(D30-H30)</f>
        <v>602.54999999999927</v>
      </c>
      <c r="H32" s="24"/>
    </row>
    <row r="33" spans="2:8" x14ac:dyDescent="0.25">
      <c r="B33" s="7" t="s">
        <v>27</v>
      </c>
      <c r="C33" s="17">
        <v>7728.23</v>
      </c>
      <c r="D33" s="27">
        <v>7125.68</v>
      </c>
    </row>
    <row r="34" spans="2:8" x14ac:dyDescent="0.25">
      <c r="B34" s="7" t="s">
        <v>28</v>
      </c>
      <c r="C34" s="17">
        <f>SUM(C32:C33)</f>
        <v>7895.5899999999929</v>
      </c>
      <c r="D34" s="27">
        <f>(D33+D32)</f>
        <v>7728.23</v>
      </c>
    </row>
    <row r="35" spans="2:8" x14ac:dyDescent="0.25">
      <c r="B35" s="22"/>
      <c r="C35" s="22"/>
      <c r="D35" s="28"/>
    </row>
    <row r="36" spans="2:8" ht="15.75" thickBot="1" x14ac:dyDescent="0.3"/>
    <row r="37" spans="2:8" s="1" customFormat="1" ht="15.75" thickBot="1" x14ac:dyDescent="0.3">
      <c r="B37" s="63" t="s">
        <v>29</v>
      </c>
      <c r="C37" s="64"/>
      <c r="D37" s="64"/>
      <c r="H37" s="24"/>
    </row>
    <row r="39" spans="2:8" x14ac:dyDescent="0.25">
      <c r="B39" s="20" t="s">
        <v>54</v>
      </c>
      <c r="C39" s="40">
        <v>5862.19</v>
      </c>
      <c r="D39" s="29">
        <v>5803.18</v>
      </c>
    </row>
    <row r="40" spans="2:8" x14ac:dyDescent="0.25">
      <c r="B40" s="7" t="s">
        <v>11</v>
      </c>
      <c r="C40" s="17">
        <v>64.180000000000007</v>
      </c>
      <c r="D40" s="29">
        <v>59.01</v>
      </c>
    </row>
    <row r="41" spans="2:8" x14ac:dyDescent="0.25">
      <c r="B41" s="20" t="s">
        <v>30</v>
      </c>
      <c r="C41" s="40"/>
      <c r="D41" s="29"/>
    </row>
    <row r="42" spans="2:8" x14ac:dyDescent="0.25">
      <c r="B42" s="7" t="s">
        <v>28</v>
      </c>
      <c r="C42" s="17">
        <f>SUM(C39:C41)</f>
        <v>5926.37</v>
      </c>
      <c r="D42" s="29">
        <f>SUM(D39:D41)</f>
        <v>5862.1900000000005</v>
      </c>
    </row>
  </sheetData>
  <mergeCells count="1">
    <mergeCell ref="B37:D37"/>
  </mergeCells>
  <pageMargins left="0.25" right="0.25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7" workbookViewId="0">
      <selection activeCell="B42" sqref="B42"/>
    </sheetView>
  </sheetViews>
  <sheetFormatPr defaultRowHeight="15" x14ac:dyDescent="0.25"/>
  <cols>
    <col min="1" max="1" width="38.85546875" customWidth="1"/>
    <col min="2" max="2" width="14.5703125" customWidth="1"/>
    <col min="3" max="3" width="12.7109375" customWidth="1"/>
  </cols>
  <sheetData>
    <row r="1" spans="1:4" ht="17.25" x14ac:dyDescent="0.25">
      <c r="A1" s="10" t="s">
        <v>57</v>
      </c>
      <c r="B1" s="10"/>
      <c r="C1" s="11"/>
    </row>
    <row r="2" spans="1:4" x14ac:dyDescent="0.25">
      <c r="A2" s="10"/>
      <c r="B2" s="10"/>
      <c r="C2" s="11"/>
    </row>
    <row r="3" spans="1:4" x14ac:dyDescent="0.25">
      <c r="A3" s="10" t="s">
        <v>31</v>
      </c>
      <c r="B3" s="10"/>
      <c r="C3" s="11"/>
    </row>
    <row r="4" spans="1:4" x14ac:dyDescent="0.25">
      <c r="C4" s="12"/>
    </row>
    <row r="5" spans="1:4" x14ac:dyDescent="0.25">
      <c r="A5" s="13"/>
      <c r="B5" s="15" t="s">
        <v>55</v>
      </c>
      <c r="C5" s="8" t="s">
        <v>44</v>
      </c>
      <c r="D5" s="14"/>
    </row>
    <row r="6" spans="1:4" x14ac:dyDescent="0.25">
      <c r="A6" s="15" t="s">
        <v>32</v>
      </c>
      <c r="B6" s="15"/>
      <c r="C6" s="16"/>
      <c r="D6" s="14"/>
    </row>
    <row r="7" spans="1:4" x14ac:dyDescent="0.25">
      <c r="A7" s="13" t="s">
        <v>33</v>
      </c>
      <c r="B7" s="41"/>
      <c r="C7" s="16"/>
      <c r="D7" s="14"/>
    </row>
    <row r="8" spans="1:4" x14ac:dyDescent="0.25">
      <c r="A8" s="13" t="s">
        <v>34</v>
      </c>
      <c r="B8" s="41">
        <v>4816.59</v>
      </c>
      <c r="C8" s="16">
        <v>4689.2299999999996</v>
      </c>
      <c r="D8" s="14"/>
    </row>
    <row r="9" spans="1:4" x14ac:dyDescent="0.25">
      <c r="A9" s="13" t="s">
        <v>35</v>
      </c>
      <c r="B9" s="41">
        <v>1822.44</v>
      </c>
      <c r="C9" s="16">
        <v>1810.44</v>
      </c>
      <c r="D9" s="14"/>
    </row>
    <row r="10" spans="1:4" x14ac:dyDescent="0.25">
      <c r="A10" s="13" t="s">
        <v>36</v>
      </c>
      <c r="B10" s="41">
        <v>7182.93</v>
      </c>
      <c r="C10" s="9">
        <v>7090.75</v>
      </c>
      <c r="D10" s="14"/>
    </row>
    <row r="11" spans="1:4" x14ac:dyDescent="0.25">
      <c r="A11" s="13"/>
      <c r="B11" s="41"/>
      <c r="C11" s="9"/>
      <c r="D11" s="14"/>
    </row>
    <row r="12" spans="1:4" x14ac:dyDescent="0.25">
      <c r="A12" s="15" t="s">
        <v>37</v>
      </c>
      <c r="B12" s="42">
        <f>SUM(B8:B11)</f>
        <v>13821.960000000001</v>
      </c>
      <c r="C12" s="17">
        <f>SUM(C8:C10)</f>
        <v>13590.42</v>
      </c>
      <c r="D12" s="14"/>
    </row>
    <row r="13" spans="1:4" x14ac:dyDescent="0.25">
      <c r="A13" s="13"/>
      <c r="B13" s="41"/>
      <c r="C13" s="3"/>
      <c r="D13" s="14"/>
    </row>
    <row r="14" spans="1:4" x14ac:dyDescent="0.25">
      <c r="A14" s="15" t="s">
        <v>38</v>
      </c>
      <c r="B14" s="42"/>
      <c r="C14" s="3"/>
      <c r="D14" s="14"/>
    </row>
    <row r="15" spans="1:4" x14ac:dyDescent="0.25">
      <c r="A15" s="13" t="s">
        <v>39</v>
      </c>
      <c r="B15" s="41">
        <v>7895.59</v>
      </c>
      <c r="C15" s="9">
        <v>7728.23</v>
      </c>
      <c r="D15" s="14"/>
    </row>
    <row r="16" spans="1:4" x14ac:dyDescent="0.25">
      <c r="A16" s="13" t="s">
        <v>40</v>
      </c>
      <c r="B16" s="41">
        <v>5926.37</v>
      </c>
      <c r="C16" s="9">
        <v>5862.19</v>
      </c>
      <c r="D16" s="14"/>
    </row>
    <row r="17" spans="1:5" x14ac:dyDescent="0.25">
      <c r="A17" s="3"/>
      <c r="B17" s="17">
        <f>SUM(B15:B16)</f>
        <v>13821.96</v>
      </c>
      <c r="C17" s="18">
        <f>SUM(C15:C16)</f>
        <v>13590.419999999998</v>
      </c>
    </row>
    <row r="19" spans="1:5" x14ac:dyDescent="0.25">
      <c r="A19" s="19"/>
      <c r="B19" s="19"/>
      <c r="C19" s="2"/>
      <c r="D19" s="2"/>
    </row>
    <row r="20" spans="1:5" x14ac:dyDescent="0.25">
      <c r="A20" s="19"/>
      <c r="B20" s="19"/>
      <c r="C20" s="2"/>
      <c r="D20" s="2"/>
    </row>
    <row r="21" spans="1:5" ht="15" customHeight="1" x14ac:dyDescent="0.25">
      <c r="A21" s="67" t="s">
        <v>56</v>
      </c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21"/>
      <c r="B23" s="23"/>
      <c r="C23" s="21"/>
      <c r="D23" s="21"/>
      <c r="E23" s="21"/>
    </row>
    <row r="24" spans="1:5" x14ac:dyDescent="0.25">
      <c r="A24" s="68" t="s">
        <v>41</v>
      </c>
      <c r="B24" s="68"/>
      <c r="C24" s="68"/>
      <c r="D24" s="68"/>
      <c r="E24" s="68"/>
    </row>
    <row r="25" spans="1:5" x14ac:dyDescent="0.25">
      <c r="A25" s="68" t="s">
        <v>42</v>
      </c>
      <c r="B25" s="68"/>
      <c r="C25" s="68"/>
      <c r="D25" s="68"/>
      <c r="E25" s="68"/>
    </row>
    <row r="26" spans="1:5" x14ac:dyDescent="0.25">
      <c r="A26" s="68" t="s">
        <v>43</v>
      </c>
      <c r="B26" s="68"/>
      <c r="C26" s="68"/>
      <c r="D26" s="68"/>
      <c r="E26" s="68"/>
    </row>
    <row r="27" spans="1:5" ht="15" customHeight="1" x14ac:dyDescent="0.25">
      <c r="A27" s="69" t="s">
        <v>45</v>
      </c>
      <c r="B27" s="69"/>
      <c r="C27" s="69"/>
      <c r="D27" s="69"/>
      <c r="E27" s="69"/>
    </row>
    <row r="28" spans="1:5" x14ac:dyDescent="0.25">
      <c r="A28" s="69"/>
      <c r="B28" s="69"/>
      <c r="C28" s="69"/>
      <c r="D28" s="69"/>
      <c r="E28" s="69"/>
    </row>
    <row r="29" spans="1:5" x14ac:dyDescent="0.25">
      <c r="A29" s="65"/>
      <c r="B29" s="65"/>
      <c r="C29" s="65"/>
      <c r="D29" s="65"/>
      <c r="E29" s="65"/>
    </row>
    <row r="30" spans="1:5" x14ac:dyDescent="0.25">
      <c r="A30" s="65"/>
      <c r="B30" s="65"/>
      <c r="C30" s="65"/>
      <c r="D30" s="65"/>
      <c r="E30" s="65"/>
    </row>
    <row r="31" spans="1:5" x14ac:dyDescent="0.25">
      <c r="A31" s="65"/>
      <c r="B31" s="65"/>
      <c r="C31" s="65"/>
      <c r="D31" s="65"/>
      <c r="E31" s="65"/>
    </row>
    <row r="32" spans="1:5" x14ac:dyDescent="0.25">
      <c r="A32" s="65"/>
      <c r="B32" s="65"/>
      <c r="C32" s="65"/>
      <c r="D32" s="65"/>
      <c r="E32" s="65"/>
    </row>
    <row r="33" spans="1:5" x14ac:dyDescent="0.25">
      <c r="A33" s="65"/>
      <c r="B33" s="65"/>
      <c r="C33" s="65"/>
      <c r="D33" s="65"/>
      <c r="E33" s="65"/>
    </row>
    <row r="34" spans="1:5" x14ac:dyDescent="0.25">
      <c r="A34" s="65"/>
      <c r="B34" s="65"/>
      <c r="C34" s="65"/>
      <c r="D34" s="65"/>
      <c r="E34" s="65"/>
    </row>
    <row r="35" spans="1:5" x14ac:dyDescent="0.25">
      <c r="A35" s="65"/>
      <c r="B35" s="65"/>
      <c r="C35" s="65"/>
      <c r="D35" s="65"/>
      <c r="E35" s="65"/>
    </row>
    <row r="36" spans="1:5" x14ac:dyDescent="0.25">
      <c r="A36" s="65"/>
      <c r="B36" s="65"/>
      <c r="C36" s="65"/>
      <c r="D36" s="65"/>
      <c r="E36" s="65"/>
    </row>
    <row r="37" spans="1:5" x14ac:dyDescent="0.25">
      <c r="A37" s="65"/>
      <c r="B37" s="65"/>
      <c r="C37" s="65"/>
      <c r="D37" s="65"/>
      <c r="E37" s="65"/>
    </row>
    <row r="38" spans="1:5" x14ac:dyDescent="0.25">
      <c r="A38" s="66" t="s">
        <v>46</v>
      </c>
      <c r="B38" s="66"/>
      <c r="C38" s="66"/>
      <c r="D38" s="66"/>
      <c r="E38" s="66"/>
    </row>
    <row r="39" spans="1:5" x14ac:dyDescent="0.25">
      <c r="A39" t="s">
        <v>70</v>
      </c>
    </row>
    <row r="40" spans="1:5" x14ac:dyDescent="0.25">
      <c r="A40" t="s">
        <v>47</v>
      </c>
    </row>
    <row r="41" spans="1:5" x14ac:dyDescent="0.25">
      <c r="A41" t="s">
        <v>48</v>
      </c>
    </row>
  </sheetData>
  <mergeCells count="8">
    <mergeCell ref="A29:E37"/>
    <mergeCell ref="A38:C38"/>
    <mergeCell ref="D38:E38"/>
    <mergeCell ref="A21:E22"/>
    <mergeCell ref="A24:E24"/>
    <mergeCell ref="A25:E25"/>
    <mergeCell ref="A26:E26"/>
    <mergeCell ref="A27:E2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F21" sqref="F21"/>
    </sheetView>
  </sheetViews>
  <sheetFormatPr defaultRowHeight="15" x14ac:dyDescent="0.25"/>
  <cols>
    <col min="1" max="1" width="4.28515625" customWidth="1"/>
    <col min="2" max="2" width="20.140625" customWidth="1"/>
    <col min="3" max="3" width="10.5703125" bestFit="1" customWidth="1"/>
    <col min="4" max="4" width="4.7109375" customWidth="1"/>
    <col min="5" max="5" width="24.28515625" customWidth="1"/>
    <col min="6" max="6" width="10.5703125" style="57" bestFit="1" customWidth="1"/>
    <col min="7" max="7" width="11.5703125" customWidth="1"/>
  </cols>
  <sheetData>
    <row r="1" spans="2:7" s="1" customFormat="1" x14ac:dyDescent="0.25">
      <c r="B1" s="7" t="s">
        <v>59</v>
      </c>
      <c r="C1" s="7"/>
      <c r="D1" s="7"/>
      <c r="E1" s="7"/>
      <c r="F1" s="17"/>
      <c r="G1" s="7"/>
    </row>
    <row r="2" spans="2:7" s="1" customFormat="1" x14ac:dyDescent="0.25">
      <c r="B2" s="7" t="s">
        <v>60</v>
      </c>
      <c r="C2" s="7"/>
      <c r="D2" s="7"/>
      <c r="E2" s="7"/>
      <c r="F2" s="17"/>
      <c r="G2" s="7"/>
    </row>
    <row r="3" spans="2:7" x14ac:dyDescent="0.25">
      <c r="B3" s="3"/>
      <c r="C3" s="3"/>
      <c r="D3" s="3"/>
      <c r="E3" s="3"/>
      <c r="F3" s="9"/>
      <c r="G3" s="3"/>
    </row>
    <row r="4" spans="2:7" s="1" customFormat="1" x14ac:dyDescent="0.25">
      <c r="B4" s="7" t="s">
        <v>0</v>
      </c>
      <c r="C4" s="7"/>
      <c r="D4" s="7"/>
      <c r="E4" s="7" t="s">
        <v>12</v>
      </c>
      <c r="F4" s="17"/>
      <c r="G4" s="7"/>
    </row>
    <row r="5" spans="2:7" x14ac:dyDescent="0.25">
      <c r="B5" s="3"/>
      <c r="C5" s="3"/>
      <c r="D5" s="3"/>
      <c r="E5" s="3"/>
      <c r="F5" s="9"/>
      <c r="G5" s="3"/>
    </row>
    <row r="6" spans="2:7" s="32" customFormat="1" x14ac:dyDescent="0.25">
      <c r="B6" s="31" t="s">
        <v>61</v>
      </c>
      <c r="C6" s="9">
        <v>1500</v>
      </c>
      <c r="D6" s="31"/>
      <c r="E6" s="31" t="s">
        <v>18</v>
      </c>
      <c r="F6" s="9">
        <v>887.63</v>
      </c>
      <c r="G6" s="31" t="s">
        <v>65</v>
      </c>
    </row>
    <row r="7" spans="2:7" x14ac:dyDescent="0.25">
      <c r="B7" s="31" t="s">
        <v>62</v>
      </c>
      <c r="C7" s="9">
        <v>3</v>
      </c>
      <c r="D7" s="3"/>
      <c r="E7" s="3" t="s">
        <v>63</v>
      </c>
      <c r="F7" s="9">
        <v>561</v>
      </c>
      <c r="G7" s="3" t="s">
        <v>65</v>
      </c>
    </row>
    <row r="8" spans="2:7" x14ac:dyDescent="0.25">
      <c r="B8" s="3" t="s">
        <v>66</v>
      </c>
      <c r="C8" s="9">
        <v>150</v>
      </c>
      <c r="D8" s="3"/>
      <c r="E8" s="3" t="s">
        <v>67</v>
      </c>
      <c r="F8" s="9">
        <v>150</v>
      </c>
      <c r="G8" s="3"/>
    </row>
    <row r="9" spans="2:7" x14ac:dyDescent="0.25">
      <c r="B9" s="3"/>
      <c r="C9" s="3"/>
      <c r="D9" s="3"/>
      <c r="E9" s="3"/>
      <c r="F9" s="9"/>
      <c r="G9" s="3"/>
    </row>
    <row r="10" spans="2:7" s="1" customFormat="1" x14ac:dyDescent="0.25">
      <c r="B10" s="7" t="s">
        <v>64</v>
      </c>
      <c r="C10" s="18">
        <f>SUM(C6:C9)</f>
        <v>1653</v>
      </c>
      <c r="D10" s="7"/>
      <c r="E10" s="7"/>
      <c r="F10" s="17">
        <f>SUM(F6:F9)</f>
        <v>1598.63</v>
      </c>
      <c r="G10" s="7"/>
    </row>
    <row r="11" spans="2:7" x14ac:dyDescent="0.25">
      <c r="B11" s="3"/>
      <c r="C11" s="3"/>
      <c r="D11" s="3"/>
      <c r="E11" s="3"/>
      <c r="F11" s="9"/>
      <c r="G11" s="3"/>
    </row>
    <row r="12" spans="2:7" x14ac:dyDescent="0.25">
      <c r="B12" s="3" t="s">
        <v>27</v>
      </c>
      <c r="C12" s="3">
        <v>0</v>
      </c>
      <c r="D12" s="3"/>
      <c r="E12" s="3"/>
      <c r="F12" s="9"/>
      <c r="G12" s="3"/>
    </row>
    <row r="13" spans="2:7" x14ac:dyDescent="0.25">
      <c r="B13" s="3" t="s">
        <v>28</v>
      </c>
      <c r="C13" s="58">
        <f>(C10-F10)</f>
        <v>54.369999999999891</v>
      </c>
      <c r="D13" s="3"/>
      <c r="E13" s="3"/>
      <c r="F13" s="9"/>
      <c r="G13" s="3"/>
    </row>
    <row r="15" spans="2:7" x14ac:dyDescent="0.25">
      <c r="B15" s="1" t="s">
        <v>69</v>
      </c>
    </row>
    <row r="17" spans="2:3" x14ac:dyDescent="0.25">
      <c r="B17" t="s">
        <v>68</v>
      </c>
      <c r="C17" s="57">
        <v>54.37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DSO Accounts</vt:lpstr>
      <vt:lpstr>Balance sheet</vt:lpstr>
      <vt:lpstr>Prod Co accounts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Cleary</dc:creator>
  <cp:lastModifiedBy>Elizabeth Cleary</cp:lastModifiedBy>
  <cp:lastPrinted>2019-09-30T13:50:34Z</cp:lastPrinted>
  <dcterms:created xsi:type="dcterms:W3CDTF">2018-09-12T15:45:24Z</dcterms:created>
  <dcterms:modified xsi:type="dcterms:W3CDTF">2019-10-15T09:47:09Z</dcterms:modified>
</cp:coreProperties>
</file>